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ESTION DOCUMENT\Desktop\PGD - FURAG\"/>
    </mc:Choice>
  </mc:AlternateContent>
  <xr:revisionPtr revIDLastSave="0" documentId="13_ncr:1_{60EC0FAB-352B-46EF-9D64-AD52D5A7786D}" xr6:coauthVersionLast="47" xr6:coauthVersionMax="47" xr10:uidLastSave="{00000000-0000-0000-0000-000000000000}"/>
  <bookViews>
    <workbookView xWindow="-120" yWindow="-120" windowWidth="20730" windowHeight="11160" tabRatio="795" activeTab="1" xr2:uid="{00000000-000D-0000-FFFF-FFFF00000000}"/>
  </bookViews>
  <sheets>
    <sheet name="SEGUIMIENTO Y MONITOREO " sheetId="15" r:id="rId1"/>
    <sheet name="GRAFICA " sheetId="17" r:id="rId2"/>
  </sheets>
  <externalReferences>
    <externalReference r:id="rId3"/>
  </externalReferences>
  <definedNames>
    <definedName name="Acciones_Categoría_3">'[1]Ponderaciones y parámetros'!$K$6:$N$6</definedName>
    <definedName name="Nombre">#REF!</definedName>
    <definedName name="POLITICA">#REF!</definedName>
    <definedName name="Simulador">[1]Listas!$B$2:$B$4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5" l="1"/>
  <c r="G10" i="15"/>
  <c r="G37" i="15" l="1"/>
  <c r="G29" i="15"/>
  <c r="D10" i="15" l="1"/>
  <c r="I35" i="17"/>
  <c r="I34" i="17"/>
  <c r="I33" i="17"/>
  <c r="I32" i="17"/>
  <c r="K35" i="17" l="1"/>
  <c r="K34" i="17"/>
  <c r="K32" i="17"/>
  <c r="I6" i="15" l="1"/>
  <c r="K33" i="17"/>
  <c r="I12" i="17" l="1"/>
  <c r="K12" i="17" l="1"/>
</calcChain>
</file>

<file path=xl/sharedStrings.xml><?xml version="1.0" encoding="utf-8"?>
<sst xmlns="http://schemas.openxmlformats.org/spreadsheetml/2006/main" count="93" uniqueCount="73">
  <si>
    <t/>
  </si>
  <si>
    <t>SEGUIMIENTO Y MONITOREO AL PROGRAMA DE GESTION DOCUMENTAL PGD</t>
  </si>
  <si>
    <t>ENTIDAD</t>
  </si>
  <si>
    <t>CALIFICACIÓN TOTAL</t>
  </si>
  <si>
    <t>INSTITUTO DE CULTURA Y TURISMO DE BOLIVAR (ICULTUR)</t>
  </si>
  <si>
    <t>COMPONENTES</t>
  </si>
  <si>
    <t>CALIFICACIÓN</t>
  </si>
  <si>
    <t>Peso</t>
  </si>
  <si>
    <t>CATEGORÍAS</t>
  </si>
  <si>
    <t>ACTIVIDADES DE GESTIÓN</t>
  </si>
  <si>
    <t>PUNTAJE 
(0 - 100)</t>
  </si>
  <si>
    <t>OBSERVACIONES</t>
  </si>
  <si>
    <t xml:space="preserve">PROGRAMA DE GESTION DOCUMENTAL PGD  </t>
  </si>
  <si>
    <t>CORTO PLAZO 2024</t>
  </si>
  <si>
    <t>La Entidad cuenta con una Política de Gestión Documental</t>
  </si>
  <si>
    <t>Elaboración, aprobación y Convalidación  de las Tablas de Retención Documental Vesión 1</t>
  </si>
  <si>
    <t>OK</t>
  </si>
  <si>
    <t>INICIO</t>
  </si>
  <si>
    <t>Los temas de Gestión Documental fueron tratados en el Comité Institucional de Desarrollo Administrativo o en reuniones del Comité Interno de Archivo</t>
  </si>
  <si>
    <t>Organización y levantamiento de los inventarios documentales de los Archivos de Gestión dando Aplicación A las Tablas de Retención Documental-TRD</t>
  </si>
  <si>
    <t xml:space="preserve">SE ESTA TRABAJANDO </t>
  </si>
  <si>
    <t>Elaboración y utilización del Diagnóstico Integral de Archivos</t>
  </si>
  <si>
    <t>Elaborar el Plan Institucional de Archivos-PINAR</t>
  </si>
  <si>
    <t>Frente al proceso de la planeación de la función archivística, elaboración  y aprobación en instancias del  Comité Institucional de Desarrollo Administrativo, del Plan institucional de archivos - PINAR e inclusión de actividades de gestión documental en planeación de la entidad.</t>
  </si>
  <si>
    <t>Elaborar el Plan de Transferencias Documentales Primarias</t>
  </si>
  <si>
    <t xml:space="preserve">EN ELABORACION </t>
  </si>
  <si>
    <t>Elaboración, aprobación , implementación y publicación del Programa de Gestión Documental - PGD,</t>
  </si>
  <si>
    <t>Elaborar el Plan de capacitación institucional en Materia de Gestión Documental</t>
  </si>
  <si>
    <t>GRÁFICAS</t>
  </si>
  <si>
    <t>Elaboración, aprobación,  tramitación de convalidación, implementación y publicación de la Tabla de Retención Documental - TRD.</t>
  </si>
  <si>
    <t>Elaborar el programa de auditoría, control y seguimiento a la gestión documental</t>
  </si>
  <si>
    <t>MEDIANO 2025</t>
  </si>
  <si>
    <t>Normalización de la producción documental (recepción, radicación unificada, consecutivos, formatos)</t>
  </si>
  <si>
    <t>Organización de Fondo Acumulado</t>
  </si>
  <si>
    <t xml:space="preserve">Elaborar el Banco Terminologico de Series y Subseries Documentales  </t>
  </si>
  <si>
    <t>Elaboración y publicación del Cuadro de Clasificación Documental CCD</t>
  </si>
  <si>
    <t>Elaborar las Tablas de Control y Acceso-TCA</t>
  </si>
  <si>
    <t>Elaborar e  Implementar el Sistema Integrado de Conservación – SIC</t>
  </si>
  <si>
    <t>Actualización eTAblade Retención Documental</t>
  </si>
  <si>
    <t>Inventario de la documentación de sus archivos de gestión en el Formato Único de Inventario Documental - FUID:</t>
  </si>
  <si>
    <t>Inventario de la documentación de su archivo central en el Formato Único de Inventario Documental - FUID:</t>
  </si>
  <si>
    <t>Transferencias de documentos de los archivos de gestión al archivo central</t>
  </si>
  <si>
    <t>Normalización de eliminación documental</t>
  </si>
  <si>
    <t>Procedimientos de disposición final de documentos</t>
  </si>
  <si>
    <t>Elaboración, aprobación, implementación y publicación del documento Sistema Integrado de Conservación - SIC</t>
  </si>
  <si>
    <t>Conservación de documentos en soporte físico</t>
  </si>
  <si>
    <t>Preservación de documentos en soporte digital</t>
  </si>
  <si>
    <t xml:space="preserve">LARGO PLAZO 2026 </t>
  </si>
  <si>
    <t>Clasificación de  la información y  establecimiento de categorías de derechos y restricciones de acceso a los documentos electrónicos</t>
  </si>
  <si>
    <t>Elaborar el Plan de preservación documental.</t>
  </si>
  <si>
    <t>Elaborar el Plan de Presevación Digital a Largo Plazo</t>
  </si>
  <si>
    <t>Elaboración del Modelo de requisitos para la gestión de documentos electrónicos</t>
  </si>
  <si>
    <t xml:space="preserve">Elaborar el Modelo de Requisitos para la Gestión de Documentos Electrónicos de Archivos </t>
  </si>
  <si>
    <t xml:space="preserve">Elaborar el Protocolo para el proceso de digitalización de documentos de acuerdo a las TRD para las series y subseries de conservación total. </t>
  </si>
  <si>
    <t>Mecanismos o controles técnicos en los Sistemas de Información  para restringir el acceso a los documentos en entorno electrónico</t>
  </si>
  <si>
    <t xml:space="preserve">LARGO PLAZO 2027  </t>
  </si>
  <si>
    <t>Gestión documental alineada con políticas de gestión ambiental</t>
  </si>
  <si>
    <t>Facilidad de acceso y consulta de la información de archivo</t>
  </si>
  <si>
    <t>Elaborar el programa de documentos o expedientes vitales o esenciales</t>
  </si>
  <si>
    <t>Elaborar el programa de gestión de documentos electrónicos</t>
  </si>
  <si>
    <t>Elaborar el programa de reprografía</t>
  </si>
  <si>
    <t>Sensibilización y capacitación a funcionarios sobre archivos</t>
  </si>
  <si>
    <t>Elaborar el programa de documentos especiales</t>
  </si>
  <si>
    <t>Elaborar el programa seguridad de la información</t>
  </si>
  <si>
    <t>Elaborar el programa de integridad y de reconstrucción de expedientes</t>
  </si>
  <si>
    <t>Gestión documental alineada con las políticas y lineamientos del Sistema de Gestión de Calidad implementada en la Entidad</t>
  </si>
  <si>
    <t>Actualización del Programa de Gestión Documental - PGD</t>
  </si>
  <si>
    <t>RESULTADOS PROGRAMA DE GESTION DOCUMENTAL PGD</t>
  </si>
  <si>
    <t>1. Calificación total:</t>
  </si>
  <si>
    <t>Niveles</t>
  </si>
  <si>
    <t>Calificación</t>
  </si>
  <si>
    <t>2. Calificación por categorías:</t>
  </si>
  <si>
    <t>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</si>
</sst>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22"/>
      <color theme="0"/>
      <name val="Arial"/>
      <family val="2"/>
    </font>
    <font>
      <sz val="10"/>
      <color rgb="FF002060"/>
      <name val="Arial"/>
      <family val="2"/>
    </font>
    <font>
      <sz val="11"/>
      <color rgb="FF002060"/>
      <name val="Arial"/>
      <family val="2"/>
    </font>
    <font>
      <sz val="20"/>
      <color theme="0"/>
      <name val="Arial"/>
      <family val="2"/>
    </font>
    <font>
      <b/>
      <sz val="12"/>
      <color rgb="FF002060"/>
      <name val="Arial"/>
      <family val="2"/>
    </font>
    <font>
      <b/>
      <sz val="16"/>
      <color rgb="FF00206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rgb="FF002060"/>
      <name val="Arial"/>
      <family val="2"/>
    </font>
    <font>
      <sz val="12"/>
      <color rgb="FF002060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9"/>
      <color rgb="FF002060"/>
      <name val="Arial"/>
      <family val="2"/>
    </font>
    <font>
      <b/>
      <sz val="18"/>
      <color rgb="FF002060"/>
      <name val="Arial"/>
      <family val="2"/>
    </font>
    <font>
      <b/>
      <sz val="14"/>
      <color theme="1"/>
      <name val="Arial"/>
      <family val="2"/>
    </font>
    <font>
      <sz val="14"/>
      <color rgb="FF002060"/>
      <name val="Arial"/>
      <family val="2"/>
    </font>
    <font>
      <sz val="16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</fills>
  <borders count="45">
    <border>
      <left/>
      <right/>
      <top/>
      <bottom/>
      <diagonal/>
    </border>
    <border>
      <left style="medium">
        <color theme="4" tint="-0.499984740745262"/>
      </left>
      <right/>
      <top style="dashed">
        <color theme="4" tint="-0.499984740745262"/>
      </top>
      <bottom style="medium">
        <color theme="4" tint="-0.499984740745262"/>
      </bottom>
      <diagonal/>
    </border>
    <border>
      <left/>
      <right/>
      <top style="dashed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dashed">
        <color theme="4" tint="-0.499984740745262"/>
      </top>
      <bottom style="medium">
        <color theme="4" tint="-0.499984740745262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dashed">
        <color theme="4" tint="-0.499984740745262"/>
      </bottom>
      <diagonal/>
    </border>
    <border>
      <left/>
      <right/>
      <top style="medium">
        <color theme="4" tint="-0.499984740745262"/>
      </top>
      <bottom style="dashed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dashed">
        <color theme="4" tint="-0.499984740745262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3"/>
      </top>
      <bottom style="dotted">
        <color theme="4" tint="-0.499984740745262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dott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dotted">
        <color theme="4" tint="-0.499984740745262"/>
      </top>
      <bottom style="dotted">
        <color theme="4" tint="-0.499984740745262"/>
      </bottom>
      <diagonal/>
    </border>
    <border>
      <left style="thin">
        <color theme="3"/>
      </left>
      <right style="thin">
        <color theme="3"/>
      </right>
      <top style="dotted">
        <color theme="4" tint="-0.499984740745262"/>
      </top>
      <bottom style="dotted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dotted">
        <color theme="4" tint="-0.499984740745262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dotted">
        <color theme="4" tint="-0.499984740745262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dotted">
        <color theme="4" tint="-0.499984740745262"/>
      </top>
      <bottom/>
      <diagonal/>
    </border>
    <border>
      <left style="thin">
        <color theme="3"/>
      </left>
      <right style="thin">
        <color theme="3"/>
      </right>
      <top style="dotted">
        <color theme="4" tint="-0.499984740745262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1" fontId="3" fillId="0" borderId="0" xfId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3" fillId="0" borderId="7" xfId="0" applyFont="1" applyBorder="1"/>
    <xf numFmtId="0" fontId="3" fillId="0" borderId="8" xfId="0" applyFont="1" applyBorder="1"/>
    <xf numFmtId="164" fontId="3" fillId="0" borderId="0" xfId="0" applyNumberFormat="1" applyFont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2" fontId="3" fillId="0" borderId="0" xfId="0" applyNumberFormat="1" applyFont="1"/>
    <xf numFmtId="0" fontId="20" fillId="0" borderId="0" xfId="0" applyFont="1" applyAlignment="1">
      <alignment horizontal="center" vertical="top"/>
    </xf>
    <xf numFmtId="0" fontId="3" fillId="2" borderId="0" xfId="0" applyFont="1" applyFill="1"/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18" fillId="0" borderId="21" xfId="0" applyFont="1" applyBorder="1" applyAlignment="1">
      <alignment vertical="center" wrapText="1"/>
    </xf>
    <xf numFmtId="0" fontId="18" fillId="3" borderId="21" xfId="0" applyFont="1" applyFill="1" applyBorder="1" applyAlignment="1">
      <alignment vertical="center" wrapText="1"/>
    </xf>
    <xf numFmtId="0" fontId="4" fillId="0" borderId="2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18" fillId="0" borderId="28" xfId="0" applyFont="1" applyBorder="1" applyAlignment="1">
      <alignment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14" fillId="2" borderId="0" xfId="0" applyFont="1" applyFill="1"/>
    <xf numFmtId="0" fontId="15" fillId="0" borderId="36" xfId="0" applyFont="1" applyBorder="1" applyAlignment="1">
      <alignment vertical="center" wrapText="1"/>
    </xf>
    <xf numFmtId="0" fontId="15" fillId="0" borderId="38" xfId="0" applyFont="1" applyBorder="1" applyAlignment="1">
      <alignment vertical="center" wrapText="1"/>
    </xf>
    <xf numFmtId="0" fontId="15" fillId="3" borderId="38" xfId="0" applyFont="1" applyFill="1" applyBorder="1" applyAlignment="1">
      <alignment vertical="center" wrapText="1"/>
    </xf>
    <xf numFmtId="0" fontId="15" fillId="0" borderId="40" xfId="0" applyFont="1" applyBorder="1" applyAlignment="1">
      <alignment vertical="center" wrapText="1"/>
    </xf>
    <xf numFmtId="0" fontId="15" fillId="0" borderId="43" xfId="0" applyFont="1" applyBorder="1" applyAlignment="1">
      <alignment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21" fillId="0" borderId="28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164" fontId="21" fillId="0" borderId="28" xfId="0" applyNumberFormat="1" applyFont="1" applyBorder="1" applyAlignment="1">
      <alignment horizontal="center" vertical="center" wrapText="1"/>
    </xf>
    <xf numFmtId="164" fontId="21" fillId="0" borderId="21" xfId="0" applyNumberFormat="1" applyFont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164" fontId="19" fillId="0" borderId="2" xfId="0" applyNumberFormat="1" applyFont="1" applyBorder="1" applyAlignment="1">
      <alignment horizontal="center" vertical="center"/>
    </xf>
    <xf numFmtId="164" fontId="19" fillId="0" borderId="3" xfId="0" applyNumberFormat="1" applyFont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164" fontId="10" fillId="0" borderId="33" xfId="0" applyNumberFormat="1" applyFont="1" applyBorder="1" applyAlignment="1">
      <alignment horizontal="center" vertical="center" wrapText="1"/>
    </xf>
    <xf numFmtId="164" fontId="10" fillId="0" borderId="25" xfId="0" applyNumberFormat="1" applyFont="1" applyBorder="1" applyAlignment="1">
      <alignment horizontal="center" vertical="center" wrapText="1"/>
    </xf>
    <xf numFmtId="164" fontId="10" fillId="0" borderId="26" xfId="0" applyNumberFormat="1" applyFont="1" applyBorder="1" applyAlignment="1">
      <alignment horizontal="center" vertical="center" wrapText="1"/>
    </xf>
    <xf numFmtId="2" fontId="15" fillId="0" borderId="33" xfId="0" applyNumberFormat="1" applyFont="1" applyBorder="1" applyAlignment="1">
      <alignment horizontal="center" vertical="center" wrapText="1"/>
    </xf>
    <xf numFmtId="2" fontId="15" fillId="0" borderId="25" xfId="0" applyNumberFormat="1" applyFont="1" applyBorder="1" applyAlignment="1">
      <alignment horizontal="center" vertical="center" wrapText="1"/>
    </xf>
    <xf numFmtId="2" fontId="15" fillId="0" borderId="26" xfId="0" applyNumberFormat="1" applyFont="1" applyBorder="1" applyAlignment="1">
      <alignment horizontal="center" vertical="center" wrapText="1"/>
    </xf>
    <xf numFmtId="2" fontId="15" fillId="0" borderId="24" xfId="0" applyNumberFormat="1" applyFont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</cellXfs>
  <cellStyles count="2">
    <cellStyle name="Millares [0]" xfId="1" builtinId="6"/>
    <cellStyle name="Normal" xfId="0" builtinId="0"/>
  </cellStyles>
  <dxfs count="20"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</dxfs>
  <tableStyles count="0" defaultTableStyle="TableStyleMedium2" defaultPivotStyle="PivotStyleLight16"/>
  <colors>
    <mruColors>
      <color rgb="FF3399FF"/>
      <color rgb="FFFF6600"/>
      <color rgb="FFEE0000"/>
      <color rgb="FF8E0000"/>
      <color rgb="FFFF0000"/>
      <color rgb="FFBEE395"/>
      <color rgb="FFCCFF66"/>
      <color rgb="FF009900"/>
      <color rgb="FF5F5F5F"/>
      <color rgb="FFFFD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40488063963469E-2"/>
          <c:y val="3.6529666037268628E-2"/>
          <c:w val="0.91918152892341343"/>
          <c:h val="0.801936516827049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'GRAFICA '!$J$11</c:f>
              <c:strCache>
                <c:ptCount val="1"/>
                <c:pt idx="0">
                  <c:v>Niveles</c:v>
                </c:pt>
              </c:strCache>
            </c:strRef>
          </c:tx>
          <c:spPr>
            <a:gradFill>
              <a:gsLst>
                <a:gs pos="0">
                  <a:srgbClr val="009900"/>
                </a:gs>
                <a:gs pos="29000">
                  <a:srgbClr val="FFFF00"/>
                </a:gs>
                <a:gs pos="21000">
                  <a:srgbClr val="FFFF00"/>
                </a:gs>
                <a:gs pos="76000">
                  <a:srgbClr val="FF0000"/>
                </a:gs>
                <a:gs pos="51000">
                  <a:srgbClr val="FF6600"/>
                </a:gs>
                <a:gs pos="100000">
                  <a:srgbClr val="8E0000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009900"/>
                  </a:gs>
                  <a:gs pos="29000">
                    <a:srgbClr val="00B0F0"/>
                  </a:gs>
                  <a:gs pos="21000">
                    <a:srgbClr val="00B0F0"/>
                  </a:gs>
                  <a:gs pos="76000">
                    <a:srgbClr val="FF0000"/>
                  </a:gs>
                  <a:gs pos="29000">
                    <a:srgbClr val="6E9088"/>
                  </a:gs>
                  <a:gs pos="51000">
                    <a:srgbClr val="FF6600"/>
                  </a:gs>
                  <a:gs pos="100000">
                    <a:srgbClr val="8E0000"/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3B-4419-AF9A-D74EA611BB10}"/>
              </c:ext>
            </c:extLst>
          </c:dPt>
          <c:cat>
            <c:numRef>
              <c:f>'GRAFICA '!$I$12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'GRAFICA '!$J$12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7-480F-A54D-D1D7745B6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29063440"/>
        <c:axId val="-329062896"/>
      </c:barChart>
      <c:scatterChart>
        <c:scatterStyle val="lineMarker"/>
        <c:varyColors val="0"/>
        <c:ser>
          <c:idx val="1"/>
          <c:order val="1"/>
          <c:tx>
            <c:strRef>
              <c:f>'GRAFICA '!$K$11</c:f>
              <c:strCache>
                <c:ptCount val="1"/>
                <c:pt idx="0">
                  <c:v>Calificación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dash"/>
              <c:size val="13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  <a:prstDash val="solid"/>
                  <a:headEnd type="triangle"/>
                </a:ln>
                <a:effectLst/>
              </c:spPr>
            </c:marker>
            <c:bubble3D val="0"/>
            <c:spPr>
              <a:ln w="38100" cap="rnd">
                <a:solidFill>
                  <a:schemeClr val="tx1"/>
                </a:solidFill>
                <a:prstDash val="dash"/>
                <a:round/>
                <a:headEnd type="triangle"/>
              </a:ln>
              <a:effectLst/>
            </c:spPr>
            <c:extLst>
              <c:ext xmlns:c16="http://schemas.microsoft.com/office/drawing/2014/chart" uri="{C3380CC4-5D6E-409C-BE32-E72D297353CC}">
                <c16:uniqueId val="{00000002-D8B7-480F-A54D-D1D7745B687C}"/>
              </c:ext>
            </c:extLst>
          </c:dPt>
          <c:dPt>
            <c:idx val="1"/>
            <c:marker>
              <c:symbol val="dash"/>
              <c:size val="13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  <a:headEnd type="triangle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D8B7-480F-A54D-D1D7745B687C}"/>
              </c:ext>
            </c:extLst>
          </c:dPt>
          <c:dPt>
            <c:idx val="2"/>
            <c:marker>
              <c:symbol val="dash"/>
              <c:size val="13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  <a:headEnd type="triangle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D8B7-480F-A54D-D1D7745B687C}"/>
              </c:ext>
            </c:extLst>
          </c:dPt>
          <c:dPt>
            <c:idx val="3"/>
            <c:marker>
              <c:symbol val="dash"/>
              <c:size val="13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  <a:headEnd type="triangle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D8B7-480F-A54D-D1D7745B687C}"/>
              </c:ext>
            </c:extLst>
          </c:dPt>
          <c:dLbls>
            <c:spPr>
              <a:noFill/>
              <a:ln>
                <a:noFill/>
              </a:ln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'GRAFICA '!$I$12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'GRAFICA '!$K$12</c:f>
              <c:numCache>
                <c:formatCode>0.0</c:formatCode>
                <c:ptCount val="1"/>
                <c:pt idx="0">
                  <c:v>46.733999999999995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8B7-480F-A54D-D1D7745B6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29063440"/>
        <c:axId val="-329062896"/>
      </c:scatterChart>
      <c:catAx>
        <c:axId val="-32906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329062896"/>
        <c:crosses val="autoZero"/>
        <c:auto val="1"/>
        <c:lblAlgn val="ctr"/>
        <c:lblOffset val="100"/>
        <c:noMultiLvlLbl val="0"/>
      </c:catAx>
      <c:valAx>
        <c:axId val="-329062896"/>
        <c:scaling>
          <c:orientation val="minMax"/>
          <c:max val="10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3290634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40488063963469E-2"/>
          <c:y val="3.6529666037268628E-2"/>
          <c:w val="0.91918152892341343"/>
          <c:h val="0.801936516827049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'GRAFICA '!$J$31</c:f>
              <c:strCache>
                <c:ptCount val="1"/>
                <c:pt idx="0">
                  <c:v>Niveles</c:v>
                </c:pt>
              </c:strCache>
            </c:strRef>
          </c:tx>
          <c:spPr>
            <a:gradFill>
              <a:gsLst>
                <a:gs pos="0">
                  <a:srgbClr val="009900"/>
                </a:gs>
                <a:gs pos="21000">
                  <a:srgbClr val="00B0F0"/>
                </a:gs>
                <a:gs pos="79000">
                  <a:srgbClr val="EE0000"/>
                </a:gs>
                <a:gs pos="30000">
                  <a:srgbClr val="00B0F0"/>
                </a:gs>
                <a:gs pos="53000">
                  <a:srgbClr val="FF6600"/>
                </a:gs>
                <a:gs pos="100000">
                  <a:srgbClr val="8E0000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'GRAFICA '!$I$32:$I$35</c:f>
              <c:strCache>
                <c:ptCount val="4"/>
                <c:pt idx="0">
                  <c:v>CORTO PLAZO 2024</c:v>
                </c:pt>
                <c:pt idx="1">
                  <c:v>MEDIANO 2025</c:v>
                </c:pt>
                <c:pt idx="2">
                  <c:v>LARGO PLAZO 2026 </c:v>
                </c:pt>
                <c:pt idx="3">
                  <c:v>LARGO PLAZO 2027  </c:v>
                </c:pt>
              </c:strCache>
            </c:strRef>
          </c:cat>
          <c:val>
            <c:numRef>
              <c:f>'GRAFICA '!$J$32:$J$35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C-4E7C-8E3E-8D909F25E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29058544"/>
        <c:axId val="-329056912"/>
      </c:barChart>
      <c:scatterChart>
        <c:scatterStyle val="lineMarker"/>
        <c:varyColors val="0"/>
        <c:ser>
          <c:idx val="1"/>
          <c:order val="1"/>
          <c:tx>
            <c:strRef>
              <c:f>'GRAFICA '!$K$31</c:f>
              <c:strCache>
                <c:ptCount val="1"/>
                <c:pt idx="0">
                  <c:v>Calificación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dash"/>
              <c:size val="13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  <a:prstDash val="solid"/>
                  <a:headEnd type="triangle"/>
                </a:ln>
                <a:effectLst/>
              </c:spPr>
            </c:marker>
            <c:bubble3D val="0"/>
            <c:spPr>
              <a:ln w="38100" cap="rnd">
                <a:solidFill>
                  <a:schemeClr val="tx1"/>
                </a:solidFill>
                <a:prstDash val="dash"/>
                <a:round/>
                <a:headEnd type="triangle"/>
              </a:ln>
              <a:effectLst/>
            </c:spPr>
            <c:extLst>
              <c:ext xmlns:c16="http://schemas.microsoft.com/office/drawing/2014/chart" uri="{C3380CC4-5D6E-409C-BE32-E72D297353CC}">
                <c16:uniqueId val="{00000002-776C-4E7C-8E3E-8D909F25EBAE}"/>
              </c:ext>
            </c:extLst>
          </c:dPt>
          <c:dPt>
            <c:idx val="1"/>
            <c:marker>
              <c:symbol val="dash"/>
              <c:size val="13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  <a:headEnd type="triangle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776C-4E7C-8E3E-8D909F25EBAE}"/>
              </c:ext>
            </c:extLst>
          </c:dPt>
          <c:dPt>
            <c:idx val="2"/>
            <c:marker>
              <c:symbol val="dash"/>
              <c:size val="13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  <a:headEnd type="triangle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776C-4E7C-8E3E-8D909F25EBAE}"/>
              </c:ext>
            </c:extLst>
          </c:dPt>
          <c:dPt>
            <c:idx val="3"/>
            <c:marker>
              <c:symbol val="dash"/>
              <c:size val="13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  <a:headEnd type="triangle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776C-4E7C-8E3E-8D909F25EB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'GRAFICA '!$I$32:$I$35</c:f>
              <c:strCache>
                <c:ptCount val="4"/>
                <c:pt idx="0">
                  <c:v>CORTO PLAZO 2024</c:v>
                </c:pt>
                <c:pt idx="1">
                  <c:v>MEDIANO 2025</c:v>
                </c:pt>
                <c:pt idx="2">
                  <c:v>LARGO PLAZO 2026 </c:v>
                </c:pt>
                <c:pt idx="3">
                  <c:v>LARGO PLAZO 2027  </c:v>
                </c:pt>
              </c:strCache>
            </c:strRef>
          </c:xVal>
          <c:yVal>
            <c:numRef>
              <c:f>'GRAFICA '!$K$32:$K$35</c:f>
              <c:numCache>
                <c:formatCode>0.0</c:formatCode>
                <c:ptCount val="4"/>
                <c:pt idx="0">
                  <c:v>94.3</c:v>
                </c:pt>
                <c:pt idx="1">
                  <c:v>30.74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76C-4E7C-8E3E-8D909F25E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29058544"/>
        <c:axId val="-329056912"/>
      </c:scatterChart>
      <c:catAx>
        <c:axId val="-32905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329056912"/>
        <c:crosses val="autoZero"/>
        <c:auto val="1"/>
        <c:lblAlgn val="ctr"/>
        <c:lblOffset val="100"/>
        <c:noMultiLvlLbl val="0"/>
      </c:catAx>
      <c:valAx>
        <c:axId val="-329056912"/>
        <c:scaling>
          <c:orientation val="minMax"/>
          <c:max val="10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-32905854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image" Target="../media/image5.emf"/><Relationship Id="rId2" Type="http://schemas.openxmlformats.org/officeDocument/2006/relationships/image" Target="../media/image1.png"/><Relationship Id="rId1" Type="http://schemas.openxmlformats.org/officeDocument/2006/relationships/hyperlink" Target="#Inicio!A1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#Gr&#225;fica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Inicio!A1"/><Relationship Id="rId1" Type="http://schemas.openxmlformats.org/officeDocument/2006/relationships/chart" Target="../charts/chart1.xml"/><Relationship Id="rId6" Type="http://schemas.openxmlformats.org/officeDocument/2006/relationships/image" Target="../media/image5.emf"/><Relationship Id="rId5" Type="http://schemas.openxmlformats.org/officeDocument/2006/relationships/chart" Target="../charts/chart2.xml"/><Relationship Id="rId4" Type="http://schemas.openxmlformats.org/officeDocument/2006/relationships/image" Target="../media/image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642938</xdr:colOff>
      <xdr:row>7</xdr:row>
      <xdr:rowOff>11906</xdr:rowOff>
    </xdr:from>
    <xdr:to>
      <xdr:col>14</xdr:col>
      <xdr:colOff>151871</xdr:colOff>
      <xdr:row>9</xdr:row>
      <xdr:rowOff>57149</xdr:rowOff>
    </xdr:to>
    <xdr:pic>
      <xdr:nvPicPr>
        <xdr:cNvPr id="2" name="Gráfico 1" descr="Lista de comproba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3692188" y="138112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666750</xdr:colOff>
      <xdr:row>11</xdr:row>
      <xdr:rowOff>345282</xdr:rowOff>
    </xdr:from>
    <xdr:to>
      <xdr:col>14</xdr:col>
      <xdr:colOff>204258</xdr:colOff>
      <xdr:row>12</xdr:row>
      <xdr:rowOff>393327</xdr:rowOff>
    </xdr:to>
    <xdr:pic>
      <xdr:nvPicPr>
        <xdr:cNvPr id="4" name="Gráfico 3" descr="Gráfico de barra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3799344" y="3583782"/>
          <a:ext cx="9620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750794</xdr:colOff>
      <xdr:row>1</xdr:row>
      <xdr:rowOff>201706</xdr:rowOff>
    </xdr:from>
    <xdr:to>
      <xdr:col>9</xdr:col>
      <xdr:colOff>168088</xdr:colOff>
      <xdr:row>1</xdr:row>
      <xdr:rowOff>1161429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15ABC7-3DBE-1C32-0B7A-13CB34A85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1206" y="257735"/>
          <a:ext cx="3653118" cy="959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535781</xdr:colOff>
      <xdr:row>8</xdr:row>
      <xdr:rowOff>95250</xdr:rowOff>
    </xdr:from>
    <xdr:to>
      <xdr:col>16</xdr:col>
      <xdr:colOff>517781</xdr:colOff>
      <xdr:row>26</xdr:row>
      <xdr:rowOff>120563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285750</xdr:colOff>
      <xdr:row>53</xdr:row>
      <xdr:rowOff>35719</xdr:rowOff>
    </xdr:from>
    <xdr:to>
      <xdr:col>11</xdr:col>
      <xdr:colOff>438150</xdr:colOff>
      <xdr:row>58</xdr:row>
      <xdr:rowOff>57150</xdr:rowOff>
    </xdr:to>
    <xdr:pic>
      <xdr:nvPicPr>
        <xdr:cNvPr id="6" name="Gráfico 5" descr="Lista de comprobació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560344" y="17787938"/>
          <a:ext cx="914400" cy="914400"/>
        </a:xfrm>
        <a:prstGeom prst="rect">
          <a:avLst/>
        </a:prstGeom>
      </xdr:spPr>
    </xdr:pic>
    <xdr:clientData/>
  </xdr:twoCellAnchor>
  <xdr:twoCellAnchor>
    <xdr:from>
      <xdr:col>7</xdr:col>
      <xdr:colOff>541875</xdr:colOff>
      <xdr:row>29</xdr:row>
      <xdr:rowOff>47626</xdr:rowOff>
    </xdr:from>
    <xdr:to>
      <xdr:col>16</xdr:col>
      <xdr:colOff>523875</xdr:colOff>
      <xdr:row>47</xdr:row>
      <xdr:rowOff>72938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669186</xdr:colOff>
      <xdr:row>1</xdr:row>
      <xdr:rowOff>83343</xdr:rowOff>
    </xdr:from>
    <xdr:to>
      <xdr:col>12</xdr:col>
      <xdr:colOff>661987</xdr:colOff>
      <xdr:row>1</xdr:row>
      <xdr:rowOff>1083468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7F1053-4BB0-86B6-4726-263AEB5B2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80" y="226218"/>
          <a:ext cx="3802801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LinaMaria/Desktop/DAFP%202017/DAFP_Modelo%20Instrumento_Dic2016Simulador4.xlsx" TargetMode="External"/><Relationship Id="rId1" Type="http://schemas.openxmlformats.org/officeDocument/2006/relationships/externalLinkPath" Target="/Users/LinaMaria/Desktop/DAFP%202017/DAFP_Modelo%20Instrumento_Dic2016Simulador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esde FURAG"/>
      <sheetName val="Diagnóstico actual"/>
      <sheetName val="Simulador"/>
      <sheetName val="Simulador 2"/>
      <sheetName val="Simulador 3"/>
      <sheetName val="Gráfico resultados"/>
      <sheetName val="Categorización entidad"/>
      <sheetName val="Ponderaciones y parámetros"/>
      <sheetName val="Listas"/>
      <sheetName val="Cuadros"/>
      <sheetName val="Grados de madurez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9"/>
  <sheetViews>
    <sheetView showGridLines="0" showZeros="0" topLeftCell="A14" zoomScale="85" zoomScaleNormal="85" workbookViewId="0">
      <selection activeCell="K20" sqref="K20"/>
    </sheetView>
  </sheetViews>
  <sheetFormatPr baseColWidth="10" defaultColWidth="0" defaultRowHeight="14.25" zeroHeight="1" x14ac:dyDescent="0.25"/>
  <cols>
    <col min="1" max="1" width="1.7109375" style="1" customWidth="1"/>
    <col min="2" max="2" width="1.28515625" style="1" customWidth="1"/>
    <col min="3" max="3" width="20.42578125" style="1" customWidth="1"/>
    <col min="4" max="4" width="19" style="1" customWidth="1"/>
    <col min="5" max="5" width="2" style="1" hidden="1" customWidth="1"/>
    <col min="6" max="6" width="17.28515625" style="1" customWidth="1"/>
    <col min="7" max="7" width="17.42578125" style="1" customWidth="1"/>
    <col min="8" max="8" width="10.7109375" style="1" hidden="1" customWidth="1"/>
    <col min="9" max="9" width="28.7109375" style="1" customWidth="1"/>
    <col min="10" max="10" width="7.85546875" style="1" customWidth="1"/>
    <col min="11" max="11" width="20.28515625" style="1" customWidth="1"/>
    <col min="12" max="12" width="5.42578125" style="1" customWidth="1"/>
    <col min="13" max="13" width="5.140625" style="1" customWidth="1"/>
    <col min="14" max="14" width="11.42578125" style="1" customWidth="1"/>
    <col min="15" max="15" width="6.7109375" style="1" customWidth="1"/>
    <col min="16" max="16" width="0" style="1" hidden="1" customWidth="1"/>
    <col min="17" max="16384" width="11.42578125" style="1" hidden="1"/>
  </cols>
  <sheetData>
    <row r="1" spans="2:16" ht="4.5" customHeight="1" thickBot="1" x14ac:dyDescent="0.3">
      <c r="C1" s="2">
        <v>1</v>
      </c>
      <c r="I1" s="1" t="s">
        <v>0</v>
      </c>
    </row>
    <row r="2" spans="2:16" ht="100.5" customHeight="1" x14ac:dyDescent="0.25">
      <c r="B2" s="23"/>
      <c r="C2" s="31"/>
      <c r="D2" s="32"/>
      <c r="E2" s="32"/>
      <c r="F2" s="32"/>
      <c r="G2" s="32"/>
      <c r="H2" s="32"/>
      <c r="I2" s="32"/>
      <c r="J2" s="32"/>
      <c r="K2" s="32"/>
      <c r="L2" s="24"/>
    </row>
    <row r="3" spans="2:16" ht="27" hidden="1" x14ac:dyDescent="0.25">
      <c r="B3" s="25"/>
      <c r="C3" s="50" t="s">
        <v>1</v>
      </c>
      <c r="D3" s="51"/>
      <c r="E3" s="51"/>
      <c r="F3" s="51"/>
      <c r="G3" s="51"/>
      <c r="H3" s="51"/>
      <c r="I3" s="51"/>
      <c r="J3" s="51"/>
      <c r="K3" s="51"/>
      <c r="L3" s="33"/>
      <c r="M3" s="3"/>
      <c r="N3" s="3"/>
      <c r="O3" s="3"/>
      <c r="P3" s="3"/>
    </row>
    <row r="4" spans="2:16" ht="6" customHeight="1" thickBot="1" x14ac:dyDescent="0.3">
      <c r="B4" s="25"/>
      <c r="C4" s="2"/>
      <c r="L4" s="26"/>
    </row>
    <row r="5" spans="2:16" ht="27.75" customHeight="1" x14ac:dyDescent="0.25">
      <c r="B5" s="25"/>
      <c r="C5" s="60" t="s">
        <v>2</v>
      </c>
      <c r="D5" s="61"/>
      <c r="E5" s="61"/>
      <c r="F5" s="61"/>
      <c r="G5" s="61"/>
      <c r="H5" s="62"/>
      <c r="I5" s="60" t="s">
        <v>3</v>
      </c>
      <c r="J5" s="66"/>
      <c r="K5" s="67"/>
      <c r="L5" s="26"/>
    </row>
    <row r="6" spans="2:16" ht="28.5" customHeight="1" thickBot="1" x14ac:dyDescent="0.3">
      <c r="B6" s="25"/>
      <c r="C6" s="63" t="s">
        <v>4</v>
      </c>
      <c r="D6" s="64"/>
      <c r="E6" s="64"/>
      <c r="F6" s="64"/>
      <c r="G6" s="64"/>
      <c r="H6" s="65"/>
      <c r="I6" s="68">
        <f>+D10</f>
        <v>46.733999999999995</v>
      </c>
      <c r="J6" s="69"/>
      <c r="K6" s="70"/>
      <c r="L6" s="26"/>
    </row>
    <row r="7" spans="2:16" ht="9.75" customHeight="1" thickBot="1" x14ac:dyDescent="0.3">
      <c r="B7" s="25"/>
      <c r="C7" s="2"/>
      <c r="L7" s="26"/>
    </row>
    <row r="8" spans="2:16" ht="26.1" customHeight="1" x14ac:dyDescent="0.25">
      <c r="B8" s="25"/>
      <c r="C8" s="73" t="s">
        <v>5</v>
      </c>
      <c r="D8" s="75" t="s">
        <v>6</v>
      </c>
      <c r="E8" s="71" t="s">
        <v>7</v>
      </c>
      <c r="F8" s="75" t="s">
        <v>8</v>
      </c>
      <c r="G8" s="75" t="s">
        <v>6</v>
      </c>
      <c r="H8" s="71" t="s">
        <v>7</v>
      </c>
      <c r="I8" s="78" t="s">
        <v>9</v>
      </c>
      <c r="J8" s="56" t="s">
        <v>10</v>
      </c>
      <c r="K8" s="58" t="s">
        <v>11</v>
      </c>
      <c r="L8" s="26"/>
      <c r="M8" s="4"/>
    </row>
    <row r="9" spans="2:16" ht="42.95" customHeight="1" thickBot="1" x14ac:dyDescent="0.3">
      <c r="B9" s="25"/>
      <c r="C9" s="74"/>
      <c r="D9" s="76"/>
      <c r="E9" s="72"/>
      <c r="F9" s="77"/>
      <c r="G9" s="76"/>
      <c r="H9" s="72"/>
      <c r="I9" s="79"/>
      <c r="J9" s="57"/>
      <c r="K9" s="59"/>
      <c r="L9" s="26"/>
      <c r="M9" s="4"/>
    </row>
    <row r="10" spans="2:16" ht="90.75" customHeight="1" x14ac:dyDescent="0.25">
      <c r="B10" s="25"/>
      <c r="C10" s="80" t="s">
        <v>12</v>
      </c>
      <c r="D10" s="82">
        <f>((E10*G10)+(E16*G16)+(E29*G29)+(E37*G37))</f>
        <v>46.733999999999995</v>
      </c>
      <c r="E10" s="85">
        <v>0.3</v>
      </c>
      <c r="F10" s="52" t="s">
        <v>13</v>
      </c>
      <c r="G10" s="54">
        <f>(+(J10*15)+(J11*10)+(J12*15)+(J13*20)+(J14*20)+(J15*20))/100</f>
        <v>94.3</v>
      </c>
      <c r="H10" s="35" t="s">
        <v>14</v>
      </c>
      <c r="I10" s="43" t="s">
        <v>15</v>
      </c>
      <c r="J10" s="36">
        <v>100</v>
      </c>
      <c r="K10" s="37" t="s">
        <v>16</v>
      </c>
      <c r="L10" s="26"/>
      <c r="M10" s="4"/>
      <c r="N10" s="21" t="s">
        <v>17</v>
      </c>
    </row>
    <row r="11" spans="2:16" ht="123" customHeight="1" x14ac:dyDescent="0.25">
      <c r="B11" s="25"/>
      <c r="C11" s="81"/>
      <c r="D11" s="83"/>
      <c r="E11" s="86"/>
      <c r="F11" s="53"/>
      <c r="G11" s="55"/>
      <c r="H11" s="29" t="s">
        <v>18</v>
      </c>
      <c r="I11" s="44" t="s">
        <v>19</v>
      </c>
      <c r="J11" s="38">
        <v>81</v>
      </c>
      <c r="K11" s="39" t="s">
        <v>20</v>
      </c>
      <c r="L11" s="26"/>
      <c r="M11" s="4"/>
      <c r="N11" s="21"/>
    </row>
    <row r="12" spans="2:16" ht="69" customHeight="1" x14ac:dyDescent="0.25">
      <c r="B12" s="25"/>
      <c r="C12" s="81"/>
      <c r="D12" s="83"/>
      <c r="E12" s="86"/>
      <c r="F12" s="53"/>
      <c r="G12" s="55"/>
      <c r="H12" s="29" t="s">
        <v>21</v>
      </c>
      <c r="I12" s="44" t="s">
        <v>22</v>
      </c>
      <c r="J12" s="38">
        <v>100</v>
      </c>
      <c r="K12" s="39" t="s">
        <v>16</v>
      </c>
      <c r="L12" s="26"/>
      <c r="M12" s="4"/>
    </row>
    <row r="13" spans="2:16" ht="66.75" customHeight="1" x14ac:dyDescent="0.25">
      <c r="B13" s="25"/>
      <c r="C13" s="81"/>
      <c r="D13" s="83"/>
      <c r="E13" s="86"/>
      <c r="F13" s="53"/>
      <c r="G13" s="55"/>
      <c r="H13" s="29" t="s">
        <v>23</v>
      </c>
      <c r="I13" s="44" t="s">
        <v>24</v>
      </c>
      <c r="J13" s="38">
        <v>81</v>
      </c>
      <c r="K13" s="39" t="s">
        <v>25</v>
      </c>
      <c r="L13" s="26"/>
      <c r="M13" s="4"/>
      <c r="N13" s="21"/>
    </row>
    <row r="14" spans="2:16" ht="63.75" customHeight="1" x14ac:dyDescent="0.25">
      <c r="B14" s="25"/>
      <c r="C14" s="81"/>
      <c r="D14" s="83"/>
      <c r="E14" s="86"/>
      <c r="F14" s="53"/>
      <c r="G14" s="55"/>
      <c r="H14" s="29" t="s">
        <v>26</v>
      </c>
      <c r="I14" s="44" t="s">
        <v>27</v>
      </c>
      <c r="J14" s="38">
        <v>100</v>
      </c>
      <c r="K14" s="39" t="s">
        <v>16</v>
      </c>
      <c r="L14" s="26"/>
      <c r="M14" s="4"/>
      <c r="N14" s="21" t="s">
        <v>28</v>
      </c>
    </row>
    <row r="15" spans="2:16" ht="64.5" customHeight="1" x14ac:dyDescent="0.25">
      <c r="B15" s="25"/>
      <c r="C15" s="81"/>
      <c r="D15" s="83"/>
      <c r="E15" s="87"/>
      <c r="F15" s="53"/>
      <c r="G15" s="55"/>
      <c r="H15" s="29" t="s">
        <v>29</v>
      </c>
      <c r="I15" s="44" t="s">
        <v>30</v>
      </c>
      <c r="J15" s="38">
        <v>100</v>
      </c>
      <c r="K15" s="39" t="s">
        <v>16</v>
      </c>
      <c r="L15" s="26"/>
      <c r="M15" s="4"/>
    </row>
    <row r="16" spans="2:16" ht="123" customHeight="1" x14ac:dyDescent="0.25">
      <c r="B16" s="25"/>
      <c r="C16" s="81"/>
      <c r="D16" s="83"/>
      <c r="E16" s="88">
        <v>0.6</v>
      </c>
      <c r="F16" s="53" t="s">
        <v>31</v>
      </c>
      <c r="G16" s="55">
        <f>+((J16*10)+(J17*4)+(J18*4)+(J19*8)+(J20*8)+(J21*8)+(J22*8)+(J23*20)+(J24*5)+(J25*5)+(J26*8)+(J27*6)+(J28*6))/100</f>
        <v>30.74</v>
      </c>
      <c r="H16" s="29" t="s">
        <v>32</v>
      </c>
      <c r="I16" s="44" t="s">
        <v>19</v>
      </c>
      <c r="J16" s="38">
        <v>83</v>
      </c>
      <c r="K16" s="39" t="s">
        <v>20</v>
      </c>
      <c r="L16" s="26"/>
    </row>
    <row r="17" spans="2:12" ht="64.5" customHeight="1" x14ac:dyDescent="0.25">
      <c r="B17" s="25"/>
      <c r="C17" s="81"/>
      <c r="D17" s="83"/>
      <c r="E17" s="86"/>
      <c r="F17" s="53"/>
      <c r="G17" s="55"/>
      <c r="H17" s="30" t="s">
        <v>33</v>
      </c>
      <c r="I17" s="45" t="s">
        <v>34</v>
      </c>
      <c r="J17" s="38">
        <v>81</v>
      </c>
      <c r="K17" s="39" t="s">
        <v>20</v>
      </c>
      <c r="L17" s="26"/>
    </row>
    <row r="18" spans="2:12" ht="48" customHeight="1" x14ac:dyDescent="0.25">
      <c r="B18" s="25"/>
      <c r="C18" s="81"/>
      <c r="D18" s="83"/>
      <c r="E18" s="86"/>
      <c r="F18" s="53"/>
      <c r="G18" s="55"/>
      <c r="H18" s="29" t="s">
        <v>35</v>
      </c>
      <c r="I18" s="44" t="s">
        <v>36</v>
      </c>
      <c r="J18" s="38">
        <v>82</v>
      </c>
      <c r="K18" s="39" t="s">
        <v>20</v>
      </c>
      <c r="L18" s="26"/>
    </row>
    <row r="19" spans="2:12" ht="60" customHeight="1" x14ac:dyDescent="0.25">
      <c r="B19" s="25"/>
      <c r="C19" s="81"/>
      <c r="D19" s="83"/>
      <c r="E19" s="86"/>
      <c r="F19" s="53"/>
      <c r="G19" s="55"/>
      <c r="H19" s="29" t="s">
        <v>29</v>
      </c>
      <c r="I19" s="44" t="s">
        <v>37</v>
      </c>
      <c r="J19" s="38">
        <v>99</v>
      </c>
      <c r="K19" s="39" t="s">
        <v>20</v>
      </c>
      <c r="L19" s="26"/>
    </row>
    <row r="20" spans="2:12" ht="74.25" customHeight="1" x14ac:dyDescent="0.25">
      <c r="B20" s="25"/>
      <c r="C20" s="81"/>
      <c r="D20" s="83"/>
      <c r="E20" s="86"/>
      <c r="F20" s="53"/>
      <c r="G20" s="55"/>
      <c r="H20" s="29" t="s">
        <v>38</v>
      </c>
      <c r="I20" s="44" t="s">
        <v>27</v>
      </c>
      <c r="J20" s="38">
        <v>100</v>
      </c>
      <c r="K20" s="39"/>
      <c r="L20" s="26"/>
    </row>
    <row r="21" spans="2:12" ht="27.75" hidden="1" customHeight="1" x14ac:dyDescent="0.25">
      <c r="B21" s="25"/>
      <c r="C21" s="81"/>
      <c r="D21" s="83"/>
      <c r="E21" s="86"/>
      <c r="F21" s="53"/>
      <c r="G21" s="55"/>
      <c r="H21" s="29" t="s">
        <v>39</v>
      </c>
      <c r="I21" s="44"/>
      <c r="J21" s="38"/>
      <c r="K21" s="39"/>
      <c r="L21" s="26"/>
    </row>
    <row r="22" spans="2:12" ht="37.5" hidden="1" customHeight="1" x14ac:dyDescent="0.25">
      <c r="B22" s="25"/>
      <c r="C22" s="81"/>
      <c r="D22" s="83"/>
      <c r="E22" s="86"/>
      <c r="F22" s="53"/>
      <c r="G22" s="55"/>
      <c r="H22" s="29" t="s">
        <v>40</v>
      </c>
      <c r="I22" s="44"/>
      <c r="J22" s="38"/>
      <c r="K22" s="39"/>
      <c r="L22" s="26"/>
    </row>
    <row r="23" spans="2:12" ht="29.25" hidden="1" customHeight="1" x14ac:dyDescent="0.25">
      <c r="B23" s="25"/>
      <c r="C23" s="81"/>
      <c r="D23" s="83"/>
      <c r="E23" s="86"/>
      <c r="F23" s="53"/>
      <c r="G23" s="55"/>
      <c r="H23" s="29" t="s">
        <v>41</v>
      </c>
      <c r="I23" s="44"/>
      <c r="J23" s="38"/>
      <c r="K23" s="39"/>
      <c r="L23" s="26"/>
    </row>
    <row r="24" spans="2:12" ht="39.75" hidden="1" customHeight="1" x14ac:dyDescent="0.25">
      <c r="B24" s="25"/>
      <c r="C24" s="81"/>
      <c r="D24" s="83"/>
      <c r="E24" s="86"/>
      <c r="F24" s="53"/>
      <c r="G24" s="55"/>
      <c r="H24" s="29" t="s">
        <v>42</v>
      </c>
      <c r="I24" s="44"/>
      <c r="J24" s="38"/>
      <c r="K24" s="39"/>
      <c r="L24" s="26"/>
    </row>
    <row r="25" spans="2:12" ht="21.75" hidden="1" customHeight="1" x14ac:dyDescent="0.25">
      <c r="B25" s="25"/>
      <c r="C25" s="81"/>
      <c r="D25" s="83"/>
      <c r="E25" s="86"/>
      <c r="F25" s="53"/>
      <c r="G25" s="55"/>
      <c r="H25" s="29" t="s">
        <v>43</v>
      </c>
      <c r="I25" s="44"/>
      <c r="J25" s="38"/>
      <c r="K25" s="39"/>
      <c r="L25" s="26"/>
    </row>
    <row r="26" spans="2:12" ht="39.75" hidden="1" customHeight="1" x14ac:dyDescent="0.25">
      <c r="B26" s="25"/>
      <c r="C26" s="81"/>
      <c r="D26" s="83"/>
      <c r="E26" s="86"/>
      <c r="F26" s="53"/>
      <c r="G26" s="55"/>
      <c r="H26" s="29" t="s">
        <v>44</v>
      </c>
      <c r="I26" s="44"/>
      <c r="J26" s="38"/>
      <c r="K26" s="39"/>
      <c r="L26" s="26"/>
    </row>
    <row r="27" spans="2:12" ht="11.25" hidden="1" customHeight="1" x14ac:dyDescent="0.25">
      <c r="B27" s="25"/>
      <c r="C27" s="81"/>
      <c r="D27" s="83"/>
      <c r="E27" s="86"/>
      <c r="F27" s="53"/>
      <c r="G27" s="55"/>
      <c r="H27" s="29" t="s">
        <v>45</v>
      </c>
      <c r="I27" s="44"/>
      <c r="J27" s="38"/>
      <c r="K27" s="39"/>
      <c r="L27" s="26"/>
    </row>
    <row r="28" spans="2:12" ht="29.25" hidden="1" customHeight="1" x14ac:dyDescent="0.25">
      <c r="B28" s="25"/>
      <c r="C28" s="81"/>
      <c r="D28" s="83"/>
      <c r="E28" s="87"/>
      <c r="F28" s="53"/>
      <c r="G28" s="55"/>
      <c r="H28" s="29" t="s">
        <v>46</v>
      </c>
      <c r="I28" s="44"/>
      <c r="J28" s="38"/>
      <c r="K28" s="39"/>
      <c r="L28" s="26"/>
    </row>
    <row r="29" spans="2:12" ht="127.5" customHeight="1" x14ac:dyDescent="0.25">
      <c r="B29" s="25"/>
      <c r="C29" s="81"/>
      <c r="D29" s="83"/>
      <c r="E29" s="88">
        <v>0.05</v>
      </c>
      <c r="F29" s="53" t="s">
        <v>47</v>
      </c>
      <c r="G29" s="55">
        <f>(J29*20+J30*20+J31*20+J33*20+J36*20)/100</f>
        <v>0</v>
      </c>
      <c r="H29" s="29" t="s">
        <v>48</v>
      </c>
      <c r="I29" s="44" t="s">
        <v>19</v>
      </c>
      <c r="J29" s="38">
        <v>0</v>
      </c>
      <c r="K29" s="39"/>
      <c r="L29" s="26"/>
    </row>
    <row r="30" spans="2:12" ht="56.25" customHeight="1" x14ac:dyDescent="0.25">
      <c r="B30" s="25"/>
      <c r="C30" s="81"/>
      <c r="D30" s="83"/>
      <c r="E30" s="86"/>
      <c r="F30" s="53"/>
      <c r="G30" s="55"/>
      <c r="H30" s="29"/>
      <c r="I30" s="44" t="s">
        <v>37</v>
      </c>
      <c r="J30" s="38">
        <v>0</v>
      </c>
      <c r="K30" s="39"/>
      <c r="L30" s="26"/>
    </row>
    <row r="31" spans="2:12" ht="48.75" customHeight="1" x14ac:dyDescent="0.25">
      <c r="B31" s="25"/>
      <c r="C31" s="81"/>
      <c r="D31" s="83"/>
      <c r="E31" s="86"/>
      <c r="F31" s="53"/>
      <c r="G31" s="55"/>
      <c r="H31" s="29"/>
      <c r="I31" s="44" t="s">
        <v>49</v>
      </c>
      <c r="J31" s="38">
        <v>0</v>
      </c>
      <c r="K31" s="39"/>
      <c r="L31" s="26"/>
    </row>
    <row r="32" spans="2:12" ht="54.95" customHeight="1" x14ac:dyDescent="0.25">
      <c r="B32" s="25"/>
      <c r="C32" s="81"/>
      <c r="D32" s="83"/>
      <c r="E32" s="86"/>
      <c r="F32" s="53"/>
      <c r="G32" s="55"/>
      <c r="H32" s="29"/>
      <c r="I32" s="44" t="s">
        <v>50</v>
      </c>
      <c r="J32" s="38">
        <v>0</v>
      </c>
      <c r="K32" s="39"/>
      <c r="L32" s="26"/>
    </row>
    <row r="33" spans="2:12" ht="63.75" customHeight="1" thickBot="1" x14ac:dyDescent="0.3">
      <c r="B33" s="27"/>
      <c r="C33" s="81"/>
      <c r="D33" s="83"/>
      <c r="E33" s="86"/>
      <c r="F33" s="53"/>
      <c r="G33" s="55"/>
      <c r="H33" s="29" t="s">
        <v>51</v>
      </c>
      <c r="I33" s="44" t="s">
        <v>27</v>
      </c>
      <c r="J33" s="38"/>
      <c r="K33" s="39"/>
      <c r="L33" s="28"/>
    </row>
    <row r="34" spans="2:12" ht="99.75" customHeight="1" x14ac:dyDescent="0.25">
      <c r="B34" s="25"/>
      <c r="C34" s="81"/>
      <c r="D34" s="83"/>
      <c r="E34" s="86"/>
      <c r="F34" s="53"/>
      <c r="G34" s="55"/>
      <c r="H34" s="29"/>
      <c r="I34" s="44" t="s">
        <v>52</v>
      </c>
      <c r="J34" s="38"/>
      <c r="K34" s="39"/>
      <c r="L34" s="26"/>
    </row>
    <row r="35" spans="2:12" ht="138" customHeight="1" x14ac:dyDescent="0.25">
      <c r="B35" s="25"/>
      <c r="C35" s="81"/>
      <c r="D35" s="83"/>
      <c r="E35" s="86"/>
      <c r="F35" s="53"/>
      <c r="G35" s="55"/>
      <c r="H35" s="29"/>
      <c r="I35" s="44" t="s">
        <v>53</v>
      </c>
      <c r="J35" s="38">
        <v>0</v>
      </c>
      <c r="K35" s="39"/>
      <c r="L35" s="26"/>
    </row>
    <row r="36" spans="2:12" ht="75.75" customHeight="1" x14ac:dyDescent="0.25">
      <c r="B36" s="25"/>
      <c r="C36" s="81"/>
      <c r="D36" s="83"/>
      <c r="E36" s="87"/>
      <c r="F36" s="53"/>
      <c r="G36" s="55"/>
      <c r="H36" s="29" t="s">
        <v>54</v>
      </c>
      <c r="I36" s="44" t="s">
        <v>30</v>
      </c>
      <c r="J36" s="38">
        <v>0</v>
      </c>
      <c r="K36" s="39"/>
      <c r="L36" s="26"/>
    </row>
    <row r="37" spans="2:12" ht="74.25" customHeight="1" x14ac:dyDescent="0.25">
      <c r="B37" s="25"/>
      <c r="C37" s="81"/>
      <c r="D37" s="83"/>
      <c r="E37" s="89">
        <v>0.05</v>
      </c>
      <c r="F37" s="53" t="s">
        <v>55</v>
      </c>
      <c r="G37" s="55">
        <f>((J37*25)+(J38*25)+(J41*25)+(J44*25))/100</f>
        <v>0</v>
      </c>
      <c r="H37" s="29" t="s">
        <v>56</v>
      </c>
      <c r="I37" s="44" t="s">
        <v>27</v>
      </c>
      <c r="J37" s="38">
        <v>0</v>
      </c>
      <c r="K37" s="39"/>
      <c r="L37" s="26"/>
    </row>
    <row r="38" spans="2:12" ht="63.75" customHeight="1" x14ac:dyDescent="0.25">
      <c r="B38" s="25"/>
      <c r="C38" s="81"/>
      <c r="D38" s="83"/>
      <c r="E38" s="90"/>
      <c r="F38" s="53"/>
      <c r="G38" s="55"/>
      <c r="H38" s="29" t="s">
        <v>57</v>
      </c>
      <c r="I38" s="44" t="s">
        <v>58</v>
      </c>
      <c r="J38" s="38"/>
      <c r="K38" s="39"/>
      <c r="L38" s="26"/>
    </row>
    <row r="39" spans="2:12" ht="74.25" customHeight="1" x14ac:dyDescent="0.25">
      <c r="B39" s="25"/>
      <c r="C39" s="81"/>
      <c r="D39" s="83"/>
      <c r="E39" s="90"/>
      <c r="F39" s="53"/>
      <c r="G39" s="55"/>
      <c r="H39" s="29"/>
      <c r="I39" s="44" t="s">
        <v>59</v>
      </c>
      <c r="J39" s="38"/>
      <c r="K39" s="39"/>
      <c r="L39" s="26"/>
    </row>
    <row r="40" spans="2:12" ht="39.75" customHeight="1" x14ac:dyDescent="0.25">
      <c r="B40" s="25"/>
      <c r="C40" s="81"/>
      <c r="D40" s="83"/>
      <c r="E40" s="90"/>
      <c r="F40" s="53"/>
      <c r="G40" s="55"/>
      <c r="H40" s="29"/>
      <c r="I40" s="44" t="s">
        <v>60</v>
      </c>
      <c r="J40" s="38">
        <v>0</v>
      </c>
      <c r="K40" s="39"/>
      <c r="L40" s="26"/>
    </row>
    <row r="41" spans="2:12" ht="51" customHeight="1" x14ac:dyDescent="0.25">
      <c r="B41" s="25"/>
      <c r="C41" s="81"/>
      <c r="D41" s="83"/>
      <c r="E41" s="90"/>
      <c r="F41" s="53"/>
      <c r="G41" s="55"/>
      <c r="H41" s="29" t="s">
        <v>61</v>
      </c>
      <c r="I41" s="44" t="s">
        <v>62</v>
      </c>
      <c r="J41" s="38"/>
      <c r="K41" s="39"/>
      <c r="L41" s="26"/>
    </row>
    <row r="42" spans="2:12" ht="53.25" customHeight="1" x14ac:dyDescent="0.25">
      <c r="B42" s="25"/>
      <c r="C42" s="81"/>
      <c r="D42" s="83"/>
      <c r="E42" s="90"/>
      <c r="F42" s="53"/>
      <c r="G42" s="55"/>
      <c r="H42" s="29"/>
      <c r="I42" s="47" t="s">
        <v>63</v>
      </c>
      <c r="J42" s="48">
        <v>0</v>
      </c>
      <c r="K42" s="49"/>
      <c r="L42" s="26"/>
    </row>
    <row r="43" spans="2:12" ht="64.5" customHeight="1" x14ac:dyDescent="0.25">
      <c r="B43" s="25"/>
      <c r="C43" s="81"/>
      <c r="D43" s="83"/>
      <c r="E43" s="90"/>
      <c r="F43" s="53"/>
      <c r="G43" s="55"/>
      <c r="H43" s="29"/>
      <c r="I43" s="47" t="s">
        <v>64</v>
      </c>
      <c r="J43" s="48">
        <v>0</v>
      </c>
      <c r="K43" s="49"/>
      <c r="L43" s="26"/>
    </row>
    <row r="44" spans="2:12" ht="54" customHeight="1" x14ac:dyDescent="0.25">
      <c r="B44" s="25"/>
      <c r="C44" s="81"/>
      <c r="D44" s="84"/>
      <c r="E44" s="91"/>
      <c r="F44" s="53"/>
      <c r="G44" s="55"/>
      <c r="H44" s="29" t="s">
        <v>65</v>
      </c>
      <c r="I44" s="46" t="s">
        <v>66</v>
      </c>
      <c r="J44" s="40">
        <v>0</v>
      </c>
      <c r="K44" s="41"/>
      <c r="L44" s="26"/>
    </row>
    <row r="45" spans="2:12" ht="7.5" customHeight="1" thickBot="1" x14ac:dyDescent="0.3">
      <c r="B45" s="27"/>
      <c r="C45" s="34"/>
      <c r="D45" s="34"/>
      <c r="E45" s="34"/>
      <c r="F45" s="34"/>
      <c r="G45" s="34"/>
      <c r="H45" s="34"/>
      <c r="I45" s="34"/>
      <c r="J45" s="34"/>
      <c r="K45" s="34"/>
      <c r="L45" s="28"/>
    </row>
    <row r="49" spans="4:4" hidden="1" x14ac:dyDescent="0.25">
      <c r="D49" s="5"/>
    </row>
  </sheetData>
  <protectedRanges>
    <protectedRange sqref="J10:K44" name="Simulado"/>
    <protectedRange sqref="G10:G44" name="Actual_3"/>
  </protectedRanges>
  <mergeCells count="28">
    <mergeCell ref="G37:G44"/>
    <mergeCell ref="C10:C44"/>
    <mergeCell ref="D10:D44"/>
    <mergeCell ref="E10:E15"/>
    <mergeCell ref="E16:E28"/>
    <mergeCell ref="F16:F28"/>
    <mergeCell ref="E29:E36"/>
    <mergeCell ref="F29:F36"/>
    <mergeCell ref="E37:E44"/>
    <mergeCell ref="F37:F44"/>
    <mergeCell ref="G16:G28"/>
    <mergeCell ref="G29:G36"/>
    <mergeCell ref="C3:K3"/>
    <mergeCell ref="F10:F15"/>
    <mergeCell ref="G10:G15"/>
    <mergeCell ref="J8:J9"/>
    <mergeCell ref="K8:K9"/>
    <mergeCell ref="C5:H5"/>
    <mergeCell ref="C6:H6"/>
    <mergeCell ref="I5:K5"/>
    <mergeCell ref="I6:K6"/>
    <mergeCell ref="E8:E9"/>
    <mergeCell ref="C8:C9"/>
    <mergeCell ref="D8:D9"/>
    <mergeCell ref="F8:F9"/>
    <mergeCell ref="G8:G9"/>
    <mergeCell ref="I8:I9"/>
    <mergeCell ref="H8:H9"/>
  </mergeCells>
  <conditionalFormatting sqref="D10">
    <cfRule type="cellIs" dxfId="19" priority="6" operator="between">
      <formula>80.5</formula>
      <formula>100</formula>
    </cfRule>
    <cfRule type="cellIs" dxfId="18" priority="7" operator="between">
      <formula>60.4</formula>
      <formula>80.5</formula>
    </cfRule>
    <cfRule type="cellIs" dxfId="17" priority="8" operator="between">
      <formula>40.4</formula>
      <formula>60.5</formula>
    </cfRule>
    <cfRule type="cellIs" dxfId="16" priority="9" operator="between">
      <formula>20.5</formula>
      <formula>40.4</formula>
    </cfRule>
    <cfRule type="cellIs" dxfId="15" priority="10" operator="between">
      <formula>0.1</formula>
      <formula>20.4</formula>
    </cfRule>
  </conditionalFormatting>
  <conditionalFormatting sqref="G10:G16 G29:G44">
    <cfRule type="cellIs" dxfId="14" priority="1" operator="between">
      <formula>81</formula>
      <formula>100</formula>
    </cfRule>
    <cfRule type="cellIs" dxfId="13" priority="2" operator="between">
      <formula>61</formula>
      <formula>80</formula>
    </cfRule>
    <cfRule type="cellIs" dxfId="12" priority="3" operator="between">
      <formula>41</formula>
      <formula>60</formula>
    </cfRule>
    <cfRule type="cellIs" dxfId="11" priority="4" operator="between">
      <formula>21</formula>
      <formula>40</formula>
    </cfRule>
    <cfRule type="cellIs" dxfId="10" priority="5" operator="between">
      <formula>1</formula>
      <formula>20</formula>
    </cfRule>
  </conditionalFormatting>
  <conditionalFormatting sqref="I6:K6">
    <cfRule type="cellIs" dxfId="9" priority="21" operator="between">
      <formula>80.5</formula>
      <formula>100</formula>
    </cfRule>
    <cfRule type="cellIs" dxfId="8" priority="22" operator="between">
      <formula>60.5</formula>
      <formula>80.4</formula>
    </cfRule>
    <cfRule type="cellIs" dxfId="7" priority="23" operator="between">
      <formula>40.5</formula>
      <formula>60.4</formula>
    </cfRule>
    <cfRule type="cellIs" dxfId="6" priority="24" operator="between">
      <formula>20.5</formula>
      <formula>40.4</formula>
    </cfRule>
    <cfRule type="cellIs" dxfId="5" priority="25" operator="between">
      <formula>0.1</formula>
      <formula>20.4</formula>
    </cfRule>
  </conditionalFormatting>
  <conditionalFormatting sqref="J10:J44">
    <cfRule type="cellIs" dxfId="4" priority="26" operator="between">
      <formula>81</formula>
      <formula>100</formula>
    </cfRule>
    <cfRule type="cellIs" dxfId="3" priority="27" operator="between">
      <formula>61</formula>
      <formula>80</formula>
    </cfRule>
    <cfRule type="cellIs" dxfId="2" priority="28" operator="between">
      <formula>41</formula>
      <formula>60</formula>
    </cfRule>
    <cfRule type="cellIs" dxfId="1" priority="29" operator="between">
      <formula>21</formula>
      <formula>40</formula>
    </cfRule>
    <cfRule type="cellIs" dxfId="0" priority="30" operator="between">
      <formula>1</formula>
      <formula>20</formula>
    </cfRule>
  </conditionalFormatting>
  <dataValidations count="5">
    <dataValidation type="whole" operator="equal" allowBlank="1" showInputMessage="1" showErrorMessage="1" errorTitle="ATENCIÓN!" error="No se pueden modificar datos aquí" sqref="C5 L3:P3" xr:uid="{00000000-0002-0000-0300-000000000000}">
      <formula1>578457854578547000</formula1>
    </dataValidation>
    <dataValidation type="whole" allowBlank="1" showInputMessage="1" showErrorMessage="1" error="ERROR. DATO NO PERMITIDO" sqref="J10:J44" xr:uid="{00000000-0002-0000-0300-000001000000}">
      <formula1>0</formula1>
      <formula2>100</formula2>
    </dataValidation>
    <dataValidation type="whole" allowBlank="1" showInputMessage="1" showErrorMessage="1" error="ERROR. ESTA CELDA NO DEBE SER DILIGENCIADA_x000a__x000a_" sqref="G10:G44" xr:uid="{00000000-0002-0000-0300-000002000000}">
      <formula1>900000</formula1>
      <formula2>100000000</formula2>
    </dataValidation>
    <dataValidation type="whole" allowBlank="1" showInputMessage="1" showErrorMessage="1" error="ERROR. NO DEBE DILIGENCIAR ESTA CELDA" sqref="D10:D44" xr:uid="{00000000-0002-0000-0300-000003000000}">
      <formula1>10000000</formula1>
      <formula2>100000000000000</formula2>
    </dataValidation>
    <dataValidation type="whole" allowBlank="1" showInputMessage="1" showErrorMessage="1" error="ERROR. NO DEBE DILIGENCIAR ESTA CELDA" sqref="I6:K6" xr:uid="{00000000-0002-0000-0300-000004000000}">
      <formula1>800000000000</formula1>
      <formula2>900000000000</formula2>
    </dataValidation>
  </dataValidations>
  <pageMargins left="0.7" right="0.7" top="0.75" bottom="0.75" header="0.3" footer="0.3"/>
  <pageSetup orientation="portrait" horizontalDpi="4294967294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61"/>
  <sheetViews>
    <sheetView showGridLines="0" tabSelected="1" topLeftCell="A19" zoomScale="80" zoomScaleNormal="80" workbookViewId="0">
      <selection activeCell="F38" sqref="F38"/>
    </sheetView>
  </sheetViews>
  <sheetFormatPr baseColWidth="10" defaultColWidth="0" defaultRowHeight="14.25" zeroHeight="1" x14ac:dyDescent="0.2"/>
  <cols>
    <col min="1" max="1" width="0.85546875" style="9" customWidth="1"/>
    <col min="2" max="2" width="1.7109375" style="9" customWidth="1"/>
    <col min="3" max="20" width="11.42578125" style="9" customWidth="1"/>
    <col min="21" max="21" width="1" style="9" customWidth="1"/>
    <col min="22" max="22" width="3.85546875" style="9" customWidth="1"/>
    <col min="23" max="16384" width="11.42578125" style="9" hidden="1"/>
  </cols>
  <sheetData>
    <row r="1" spans="2:21" ht="11.25" customHeight="1" thickBot="1" x14ac:dyDescent="0.25"/>
    <row r="2" spans="2:21" ht="92.25" customHeight="1" x14ac:dyDescent="0.2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2:21" ht="25.5" x14ac:dyDescent="0.2">
      <c r="B3" s="10"/>
      <c r="C3" s="50" t="s">
        <v>67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11"/>
    </row>
    <row r="4" spans="2:21" ht="6.75" customHeight="1" x14ac:dyDescent="0.2">
      <c r="B4" s="10"/>
      <c r="U4" s="11"/>
    </row>
    <row r="5" spans="2:21" x14ac:dyDescent="0.2">
      <c r="B5" s="10"/>
      <c r="U5" s="11"/>
    </row>
    <row r="6" spans="2:21" ht="18" customHeight="1" x14ac:dyDescent="0.25">
      <c r="B6" s="10"/>
      <c r="C6" s="42" t="s">
        <v>68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11"/>
    </row>
    <row r="7" spans="2:21" x14ac:dyDescent="0.2">
      <c r="B7" s="10"/>
      <c r="U7" s="11"/>
    </row>
    <row r="8" spans="2:21" x14ac:dyDescent="0.2">
      <c r="B8" s="10"/>
      <c r="U8" s="11"/>
    </row>
    <row r="9" spans="2:21" x14ac:dyDescent="0.2">
      <c r="B9" s="10"/>
      <c r="U9" s="11"/>
    </row>
    <row r="10" spans="2:21" x14ac:dyDescent="0.2">
      <c r="B10" s="10"/>
      <c r="U10" s="11"/>
    </row>
    <row r="11" spans="2:21" x14ac:dyDescent="0.2">
      <c r="B11" s="10"/>
      <c r="J11" s="9" t="s">
        <v>69</v>
      </c>
      <c r="K11" s="9" t="s">
        <v>70</v>
      </c>
      <c r="U11" s="11"/>
    </row>
    <row r="12" spans="2:21" x14ac:dyDescent="0.2">
      <c r="B12" s="10"/>
      <c r="I12" s="9" t="e">
        <f>+#REF!</f>
        <v>#REF!</v>
      </c>
      <c r="J12" s="9">
        <v>100</v>
      </c>
      <c r="K12" s="12">
        <f>+'SEGUIMIENTO Y MONITOREO '!I6</f>
        <v>46.733999999999995</v>
      </c>
      <c r="U12" s="11"/>
    </row>
    <row r="13" spans="2:21" x14ac:dyDescent="0.2">
      <c r="B13" s="10"/>
      <c r="U13" s="11"/>
    </row>
    <row r="14" spans="2:21" x14ac:dyDescent="0.2">
      <c r="B14" s="10"/>
      <c r="U14" s="11"/>
    </row>
    <row r="15" spans="2:21" x14ac:dyDescent="0.2">
      <c r="B15" s="10"/>
      <c r="U15" s="11"/>
    </row>
    <row r="16" spans="2:21" x14ac:dyDescent="0.2">
      <c r="B16" s="10"/>
      <c r="U16" s="11"/>
    </row>
    <row r="17" spans="2:21" x14ac:dyDescent="0.2">
      <c r="B17" s="10"/>
      <c r="U17" s="11"/>
    </row>
    <row r="18" spans="2:21" x14ac:dyDescent="0.2">
      <c r="B18" s="10"/>
      <c r="U18" s="11"/>
    </row>
    <row r="19" spans="2:21" x14ac:dyDescent="0.2">
      <c r="B19" s="10"/>
      <c r="U19" s="11"/>
    </row>
    <row r="20" spans="2:21" x14ac:dyDescent="0.2">
      <c r="B20" s="10"/>
      <c r="U20" s="11"/>
    </row>
    <row r="21" spans="2:21" x14ac:dyDescent="0.2">
      <c r="B21" s="10"/>
      <c r="U21" s="11"/>
    </row>
    <row r="22" spans="2:21" x14ac:dyDescent="0.2">
      <c r="B22" s="10"/>
      <c r="U22" s="11"/>
    </row>
    <row r="23" spans="2:21" x14ac:dyDescent="0.2">
      <c r="B23" s="10"/>
      <c r="U23" s="11"/>
    </row>
    <row r="24" spans="2:21" x14ac:dyDescent="0.2">
      <c r="B24" s="10"/>
      <c r="U24" s="11"/>
    </row>
    <row r="25" spans="2:21" x14ac:dyDescent="0.2">
      <c r="B25" s="10"/>
      <c r="U25" s="11"/>
    </row>
    <row r="26" spans="2:21" x14ac:dyDescent="0.2">
      <c r="B26" s="10"/>
      <c r="U26" s="11"/>
    </row>
    <row r="27" spans="2:21" x14ac:dyDescent="0.2">
      <c r="B27" s="10"/>
      <c r="U27" s="11"/>
    </row>
    <row r="28" spans="2:21" ht="18" customHeight="1" x14ac:dyDescent="0.25">
      <c r="B28" s="10"/>
      <c r="C28" s="42" t="s">
        <v>71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11"/>
    </row>
    <row r="29" spans="2:21" x14ac:dyDescent="0.2">
      <c r="B29" s="10"/>
      <c r="U29" s="11"/>
    </row>
    <row r="30" spans="2:21" x14ac:dyDescent="0.2">
      <c r="B30" s="10"/>
      <c r="U30" s="11"/>
    </row>
    <row r="31" spans="2:21" x14ac:dyDescent="0.2">
      <c r="B31" s="10"/>
      <c r="I31" s="9" t="s">
        <v>72</v>
      </c>
      <c r="J31" s="9" t="s">
        <v>69</v>
      </c>
      <c r="K31" s="9" t="s">
        <v>70</v>
      </c>
      <c r="U31" s="11"/>
    </row>
    <row r="32" spans="2:21" x14ac:dyDescent="0.2">
      <c r="B32" s="10"/>
      <c r="I32" s="20" t="str">
        <f>'SEGUIMIENTO Y MONITOREO '!F10</f>
        <v>CORTO PLAZO 2024</v>
      </c>
      <c r="J32" s="9">
        <v>100</v>
      </c>
      <c r="K32" s="12">
        <f>+'SEGUIMIENTO Y MONITOREO '!G10</f>
        <v>94.3</v>
      </c>
      <c r="U32" s="11"/>
    </row>
    <row r="33" spans="2:21" x14ac:dyDescent="0.2">
      <c r="B33" s="10"/>
      <c r="I33" s="20" t="str">
        <f>'SEGUIMIENTO Y MONITOREO '!F16</f>
        <v>MEDIANO 2025</v>
      </c>
      <c r="J33" s="9">
        <v>100</v>
      </c>
      <c r="K33" s="12">
        <f>+'SEGUIMIENTO Y MONITOREO '!G16</f>
        <v>30.74</v>
      </c>
      <c r="U33" s="11"/>
    </row>
    <row r="34" spans="2:21" x14ac:dyDescent="0.2">
      <c r="B34" s="10"/>
      <c r="I34" s="20" t="str">
        <f>'SEGUIMIENTO Y MONITOREO '!F29</f>
        <v xml:space="preserve">LARGO PLAZO 2026 </v>
      </c>
      <c r="J34" s="9">
        <v>100</v>
      </c>
      <c r="K34" s="12">
        <f>+'SEGUIMIENTO Y MONITOREO '!G29</f>
        <v>0</v>
      </c>
      <c r="U34" s="11"/>
    </row>
    <row r="35" spans="2:21" x14ac:dyDescent="0.2">
      <c r="B35" s="10"/>
      <c r="I35" s="20" t="str">
        <f>'SEGUIMIENTO Y MONITOREO '!F37</f>
        <v xml:space="preserve">LARGO PLAZO 2027  </v>
      </c>
      <c r="J35" s="9">
        <v>100</v>
      </c>
      <c r="K35" s="12">
        <f>+'SEGUIMIENTO Y MONITOREO '!G37</f>
        <v>0</v>
      </c>
      <c r="U35" s="11"/>
    </row>
    <row r="36" spans="2:21" x14ac:dyDescent="0.2">
      <c r="B36" s="10"/>
      <c r="U36" s="11"/>
    </row>
    <row r="37" spans="2:21" x14ac:dyDescent="0.2">
      <c r="B37" s="10"/>
      <c r="U37" s="11"/>
    </row>
    <row r="38" spans="2:21" x14ac:dyDescent="0.2">
      <c r="B38" s="10"/>
      <c r="U38" s="11"/>
    </row>
    <row r="39" spans="2:21" x14ac:dyDescent="0.2">
      <c r="B39" s="10"/>
      <c r="U39" s="11"/>
    </row>
    <row r="40" spans="2:21" x14ac:dyDescent="0.2">
      <c r="B40" s="10"/>
      <c r="U40" s="11"/>
    </row>
    <row r="41" spans="2:21" x14ac:dyDescent="0.2">
      <c r="B41" s="10"/>
      <c r="U41" s="11"/>
    </row>
    <row r="42" spans="2:21" x14ac:dyDescent="0.2">
      <c r="B42" s="10"/>
      <c r="U42" s="11"/>
    </row>
    <row r="43" spans="2:21" x14ac:dyDescent="0.2">
      <c r="B43" s="10"/>
      <c r="U43" s="11"/>
    </row>
    <row r="44" spans="2:21" x14ac:dyDescent="0.2">
      <c r="B44" s="10"/>
      <c r="U44" s="11"/>
    </row>
    <row r="45" spans="2:21" x14ac:dyDescent="0.2">
      <c r="B45" s="10"/>
      <c r="U45" s="11"/>
    </row>
    <row r="46" spans="2:21" x14ac:dyDescent="0.2">
      <c r="B46" s="10"/>
      <c r="U46" s="11"/>
    </row>
    <row r="47" spans="2:21" x14ac:dyDescent="0.2">
      <c r="B47" s="10"/>
      <c r="U47" s="11"/>
    </row>
    <row r="48" spans="2:21" x14ac:dyDescent="0.2">
      <c r="B48" s="10"/>
      <c r="U48" s="11"/>
    </row>
    <row r="49" spans="2:21" x14ac:dyDescent="0.2">
      <c r="B49" s="10"/>
      <c r="U49" s="11"/>
    </row>
    <row r="50" spans="2:21" ht="15" thickBot="1" x14ac:dyDescent="0.25"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5"/>
    </row>
    <row r="51" spans="2:21" x14ac:dyDescent="0.2"/>
    <row r="52" spans="2:21" x14ac:dyDescent="0.2"/>
    <row r="53" spans="2:21" x14ac:dyDescent="0.2"/>
    <row r="54" spans="2:21" x14ac:dyDescent="0.2"/>
    <row r="55" spans="2:21" x14ac:dyDescent="0.2">
      <c r="C55" s="16"/>
      <c r="D55" s="17"/>
      <c r="E55" s="17"/>
      <c r="F55" s="17"/>
      <c r="O55" s="18"/>
      <c r="P55" s="19"/>
    </row>
    <row r="56" spans="2:21" x14ac:dyDescent="0.2">
      <c r="O56" s="18"/>
      <c r="P56" s="19"/>
    </row>
    <row r="57" spans="2:21" x14ac:dyDescent="0.2">
      <c r="O57" s="18"/>
      <c r="P57" s="19"/>
    </row>
    <row r="58" spans="2:21" x14ac:dyDescent="0.2"/>
    <row r="59" spans="2:21" ht="18" x14ac:dyDescent="0.25">
      <c r="K59" s="92" t="s">
        <v>17</v>
      </c>
      <c r="L59" s="92"/>
    </row>
    <row r="60" spans="2:21" x14ac:dyDescent="0.2"/>
    <row r="61" spans="2:21" x14ac:dyDescent="0.2"/>
  </sheetData>
  <mergeCells count="2">
    <mergeCell ref="C3:T3"/>
    <mergeCell ref="K59:L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SEGUIMIENTO Y MONITOREO </vt:lpstr>
      <vt:lpstr>GRAFICA 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Lorena López</dc:creator>
  <cp:keywords/>
  <dc:description/>
  <cp:lastModifiedBy>GESTION DOCUMENT</cp:lastModifiedBy>
  <cp:revision/>
  <dcterms:created xsi:type="dcterms:W3CDTF">2016-12-25T14:51:07Z</dcterms:created>
  <dcterms:modified xsi:type="dcterms:W3CDTF">2026-04-10T20:04:51Z</dcterms:modified>
  <cp:category/>
  <cp:contentStatus/>
</cp:coreProperties>
</file>